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LL  D  DISKI\ASB\MALIYYE\IFRS HESABATLARI\SAYT UCUN\06.2017\"/>
    </mc:Choice>
  </mc:AlternateContent>
  <bookViews>
    <workbookView xWindow="240" yWindow="105" windowWidth="16605" windowHeight="8505" tabRatio="971"/>
  </bookViews>
  <sheets>
    <sheet name="Balans" sheetId="1" r:id="rId1"/>
  </sheets>
  <definedNames>
    <definedName name="_xlnm.Print_Area" localSheetId="0">Balans!$A$1:$E$33</definedName>
  </definedNames>
  <calcPr calcId="152511" calcMode="manual"/>
</workbook>
</file>

<file path=xl/calcChain.xml><?xml version="1.0" encoding="utf-8"?>
<calcChain xmlns="http://schemas.openxmlformats.org/spreadsheetml/2006/main">
  <c r="D27" i="1" l="1"/>
  <c r="D21" i="1"/>
  <c r="D20" i="1"/>
  <c r="D15" i="1"/>
  <c r="C15" i="1"/>
  <c r="C28" i="1"/>
  <c r="C29" i="1" s="1"/>
  <c r="C22" i="1"/>
  <c r="D22" i="1" s="1"/>
  <c r="D23" i="1" s="1"/>
  <c r="D13" i="1"/>
  <c r="D12" i="1"/>
  <c r="C9" i="1"/>
  <c r="D9" i="1" s="1"/>
  <c r="C14" i="1"/>
  <c r="D14" i="1" s="1"/>
  <c r="C8" i="1"/>
  <c r="D8" i="1" s="1"/>
  <c r="C23" i="1" l="1"/>
  <c r="C31" i="1" s="1"/>
  <c r="D28" i="1"/>
  <c r="D29" i="1" s="1"/>
  <c r="D31" i="1" s="1"/>
  <c r="C7" i="1" l="1"/>
  <c r="D7" i="1" l="1"/>
  <c r="D4" i="1"/>
  <c r="C10" i="1" l="1"/>
  <c r="D10" i="1" l="1"/>
  <c r="D16" i="1" s="1"/>
  <c r="C16" i="1"/>
  <c r="C11" i="1"/>
  <c r="D11" i="1" s="1"/>
</calcChain>
</file>

<file path=xl/sharedStrings.xml><?xml version="1.0" encoding="utf-8"?>
<sst xmlns="http://schemas.openxmlformats.org/spreadsheetml/2006/main" count="28" uniqueCount="28">
  <si>
    <t>“AZERBAIJAN INDUSTRY BANK" OPEN JOINT STOCK COMPANY”</t>
  </si>
  <si>
    <t>STATEMENT OF FINANCIAL POSITION</t>
  </si>
  <si>
    <t>(in Azerbaijani Manats)</t>
  </si>
  <si>
    <t>ASSETS</t>
  </si>
  <si>
    <t>Cash and balances with the Central Bank of the Republic of Azerbaijan</t>
  </si>
  <si>
    <t>Due from banks</t>
  </si>
  <si>
    <t>Loan and advances to customers</t>
  </si>
  <si>
    <t>Available-for-sale investments</t>
  </si>
  <si>
    <t>Investment in associate</t>
  </si>
  <si>
    <t>Property and equipment</t>
  </si>
  <si>
    <t>Intangible assets</t>
  </si>
  <si>
    <t>Repossessed assets</t>
  </si>
  <si>
    <t>Other assets</t>
  </si>
  <si>
    <t>TOTAL ASSETS</t>
  </si>
  <si>
    <t>LIABILITIES AND EQUITY</t>
  </si>
  <si>
    <t>LIABILITIES :</t>
  </si>
  <si>
    <t>Deposits by banks and government agencies</t>
  </si>
  <si>
    <t>Deposits by customers</t>
  </si>
  <si>
    <t>Other liabilities</t>
  </si>
  <si>
    <t>TOTAL LIABILITIES :</t>
  </si>
  <si>
    <t>EQUITY</t>
  </si>
  <si>
    <t xml:space="preserve"> </t>
  </si>
  <si>
    <t>Equity attributable to owners of the Bank:</t>
  </si>
  <si>
    <t>Share capital</t>
  </si>
  <si>
    <t>Retained earnings</t>
  </si>
  <si>
    <t xml:space="preserve">TOTAL EQUITY </t>
  </si>
  <si>
    <t>TOTAL LIABILITIES AND EQUITY</t>
  </si>
  <si>
    <t>(in US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</si>
</sst>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_(* #,##0.00_);_(* \(#,##0.00\);_(* &quot;-&quot;??_);_(@_)"/>
    <numFmt numFmtId="165" formatCode="_ * #,##0.00_ ;_ * \-#,##0.00_ ;_ * &quot;-&quot;??_ ;_ @_ "/>
    <numFmt numFmtId="166" formatCode="_-* #,##0.00\ _m_a_n_._-;\-* #,##0.00\ _m_a_n_._-;_-* &quot;-&quot;??\ _m_a_n_._-;_-@_-"/>
    <numFmt numFmtId="167" formatCode="_-* #,##0.00_р_._-;\-* #,##0.00_р_._-;_-* &quot;-&quot;??_р_._-;_-@_-"/>
    <numFmt numFmtId="168" formatCode="#,##0.000"/>
    <numFmt numFmtId="169" formatCode="_-* #,##0.00_-;\-* #,##0.00_-;_-* &quot;-&quot;??_-;_-@_-"/>
    <numFmt numFmtId="170" formatCode="_-* #,##0\ _₽_-;\-* #,##0\ _₽_-;_-* &quot;-&quot;??\ _₽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b/>
      <sz val="10"/>
      <color indexed="64"/>
      <name val="Arial"/>
      <family val="2"/>
      <charset val="204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0"/>
      <name val="Times New Roman"/>
      <family val="1"/>
    </font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23">
    <xf numFmtId="0" fontId="0" fillId="0" borderId="0"/>
    <xf numFmtId="0" fontId="4" fillId="0" borderId="0"/>
    <xf numFmtId="165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6" fillId="0" borderId="0"/>
    <xf numFmtId="0" fontId="6" fillId="0" borderId="0"/>
    <xf numFmtId="0" fontId="4" fillId="0" borderId="0"/>
    <xf numFmtId="0" fontId="9" fillId="0" borderId="0"/>
    <xf numFmtId="0" fontId="10" fillId="0" borderId="0"/>
    <xf numFmtId="0" fontId="8" fillId="0" borderId="0"/>
    <xf numFmtId="43" fontId="1" fillId="0" borderId="0" applyFont="0" applyFill="0" applyBorder="0" applyAlignment="0" applyProtection="0"/>
    <xf numFmtId="0" fontId="4" fillId="0" borderId="0"/>
    <xf numFmtId="0" fontId="6" fillId="0" borderId="0"/>
    <xf numFmtId="164" fontId="1" fillId="0" borderId="0" applyFont="0" applyFill="0" applyBorder="0" applyAlignment="0" applyProtection="0"/>
    <xf numFmtId="166" fontId="12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right"/>
    </xf>
    <xf numFmtId="0" fontId="2" fillId="0" borderId="1" xfId="0" applyFont="1" applyBorder="1"/>
    <xf numFmtId="38" fontId="0" fillId="0" borderId="1" xfId="0" applyNumberFormat="1" applyBorder="1" applyAlignment="1">
      <alignment horizontal="right"/>
    </xf>
    <xf numFmtId="38" fontId="2" fillId="0" borderId="1" xfId="0" applyNumberFormat="1" applyFont="1" applyBorder="1" applyAlignment="1">
      <alignment horizontal="right"/>
    </xf>
    <xf numFmtId="0" fontId="0" fillId="0" borderId="1" xfId="0" applyFont="1" applyBorder="1"/>
    <xf numFmtId="0" fontId="3" fillId="0" borderId="1" xfId="0" applyFont="1" applyBorder="1"/>
    <xf numFmtId="0" fontId="0" fillId="0" borderId="0" xfId="0" applyAlignment="1">
      <alignment horizontal="right"/>
    </xf>
    <xf numFmtId="14" fontId="3" fillId="0" borderId="1" xfId="0" applyNumberFormat="1" applyFont="1" applyBorder="1" applyAlignment="1">
      <alignment horizontal="center"/>
    </xf>
    <xf numFmtId="170" fontId="0" fillId="0" borderId="0" xfId="18" applyNumberFormat="1" applyFont="1"/>
    <xf numFmtId="40" fontId="0" fillId="0" borderId="0" xfId="0" applyNumberFormat="1" applyAlignment="1">
      <alignment horizontal="right"/>
    </xf>
    <xf numFmtId="38" fontId="0" fillId="0" borderId="0" xfId="0" applyNumberFormat="1"/>
    <xf numFmtId="0" fontId="3" fillId="0" borderId="1" xfId="0" applyFont="1" applyBorder="1" applyAlignment="1">
      <alignment horizontal="center"/>
    </xf>
    <xf numFmtId="38" fontId="0" fillId="0" borderId="1" xfId="0" applyNumberForma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23">
    <cellStyle name="=C:\WINNT35\SYSTEM32\COMMAND.COM" xfId="1"/>
    <cellStyle name="Comma" xfId="18" builtinId="3"/>
    <cellStyle name="Comma [0] 2 2" xfId="2"/>
    <cellStyle name="Comma 10 2" xfId="3"/>
    <cellStyle name="Comma 10 4" xfId="4"/>
    <cellStyle name="Comma 18" xfId="5"/>
    <cellStyle name="Comma 19" xfId="6"/>
    <cellStyle name="Comma 2" xfId="22"/>
    <cellStyle name="Comma 2 10" xfId="7"/>
    <cellStyle name="Comma 2 2 2" xfId="8"/>
    <cellStyle name="Comma 2 2 2 5" xfId="9"/>
    <cellStyle name="Comma 3" xfId="21"/>
    <cellStyle name="Comma 3 5" xfId="10"/>
    <cellStyle name="Comma 7 3" xfId="11"/>
    <cellStyle name="Normal" xfId="0" builtinId="0"/>
    <cellStyle name="Normal 10 4" xfId="12"/>
    <cellStyle name="Normal 2 10" xfId="13"/>
    <cellStyle name="Normal 2 3" xfId="14"/>
    <cellStyle name="Normal 2 3 3" xfId="15"/>
    <cellStyle name="Normal 2 6" xfId="16"/>
    <cellStyle name="Normal 38" xfId="17"/>
    <cellStyle name="Normal 4" xfId="19"/>
    <cellStyle name="Normal 4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zoomScaleNormal="100" zoomScaleSheetLayoutView="100" workbookViewId="0">
      <selection activeCell="C39" sqref="C39"/>
    </sheetView>
  </sheetViews>
  <sheetFormatPr defaultRowHeight="15"/>
  <cols>
    <col min="1" max="1" width="6.85546875" customWidth="1"/>
    <col min="2" max="2" width="59.28515625" customWidth="1"/>
    <col min="3" max="3" width="19.7109375" style="8" customWidth="1"/>
    <col min="4" max="4" width="16.85546875" style="8" customWidth="1"/>
    <col min="5" max="5" width="5.140625" customWidth="1"/>
    <col min="6" max="6" width="14" customWidth="1"/>
  </cols>
  <sheetData>
    <row r="1" spans="1:10">
      <c r="A1" s="16" t="s">
        <v>0</v>
      </c>
      <c r="B1" s="16"/>
      <c r="C1" s="16"/>
      <c r="D1" s="16"/>
    </row>
    <row r="2" spans="1:10">
      <c r="A2" s="15" t="s">
        <v>1</v>
      </c>
      <c r="B2" s="15"/>
      <c r="C2" s="15"/>
      <c r="D2" s="15"/>
    </row>
    <row r="3" spans="1:10">
      <c r="A3" s="19"/>
      <c r="B3" s="19"/>
      <c r="C3" s="19"/>
      <c r="D3" s="19"/>
    </row>
    <row r="4" spans="1:10">
      <c r="A4" s="17"/>
      <c r="B4" s="18"/>
      <c r="C4" s="9">
        <v>42916</v>
      </c>
      <c r="D4" s="9">
        <f>C4</f>
        <v>42916</v>
      </c>
    </row>
    <row r="5" spans="1:10">
      <c r="A5" s="1"/>
      <c r="B5" s="1"/>
      <c r="C5" s="2" t="s">
        <v>2</v>
      </c>
      <c r="D5" s="13" t="s">
        <v>27</v>
      </c>
    </row>
    <row r="6" spans="1:10">
      <c r="A6" s="3" t="s">
        <v>3</v>
      </c>
      <c r="B6" s="1"/>
      <c r="C6" s="4"/>
      <c r="D6" s="4"/>
    </row>
    <row r="7" spans="1:10">
      <c r="A7" s="1"/>
      <c r="B7" s="1" t="s">
        <v>4</v>
      </c>
      <c r="C7" s="4">
        <f>9797338+36889259</f>
        <v>46686597</v>
      </c>
      <c r="D7" s="4">
        <f t="shared" ref="D7:D15" si="0">C7/1.7021</f>
        <v>27428821.455848657</v>
      </c>
      <c r="E7" s="10"/>
      <c r="F7" s="10"/>
      <c r="G7" s="10"/>
      <c r="H7" s="10"/>
    </row>
    <row r="8" spans="1:10">
      <c r="A8" s="1"/>
      <c r="B8" s="1" t="s">
        <v>5</v>
      </c>
      <c r="C8" s="14">
        <f>170182+12135590+582817300+4939816-6000809</f>
        <v>594062079</v>
      </c>
      <c r="D8" s="4">
        <f t="shared" si="0"/>
        <v>349017142.94107282</v>
      </c>
      <c r="E8" s="10"/>
      <c r="F8" s="10"/>
      <c r="G8" s="10"/>
      <c r="H8" s="10"/>
      <c r="I8" s="10"/>
      <c r="J8" s="10"/>
    </row>
    <row r="9" spans="1:10">
      <c r="A9" s="1"/>
      <c r="B9" s="1" t="s">
        <v>6</v>
      </c>
      <c r="C9" s="14">
        <f>282629250+1221875+2324476-2324476-7585346-(7725256-6000809-145235)</f>
        <v>274686567</v>
      </c>
      <c r="D9" s="4">
        <f t="shared" si="0"/>
        <v>161380980.55343398</v>
      </c>
      <c r="E9" s="10"/>
      <c r="F9" s="10"/>
      <c r="G9" s="10"/>
      <c r="H9" s="10"/>
    </row>
    <row r="10" spans="1:10">
      <c r="A10" s="1"/>
      <c r="B10" s="1" t="s">
        <v>7</v>
      </c>
      <c r="C10" s="4">
        <f>120000+500000+1420380</f>
        <v>2040380</v>
      </c>
      <c r="D10" s="4">
        <f t="shared" si="0"/>
        <v>1198742.7295693555</v>
      </c>
      <c r="E10" s="10"/>
      <c r="F10" s="10"/>
      <c r="G10" s="10"/>
      <c r="H10" s="10"/>
    </row>
    <row r="11" spans="1:10">
      <c r="A11" s="1"/>
      <c r="B11" s="1" t="s">
        <v>8</v>
      </c>
      <c r="C11" s="4">
        <f>2750000+1000000</f>
        <v>3750000</v>
      </c>
      <c r="D11" s="4">
        <f t="shared" si="0"/>
        <v>2203160.8013630221</v>
      </c>
      <c r="E11" s="10"/>
      <c r="F11" s="10"/>
      <c r="G11" s="10"/>
      <c r="H11" s="10"/>
    </row>
    <row r="12" spans="1:10">
      <c r="A12" s="1"/>
      <c r="B12" s="1" t="s">
        <v>9</v>
      </c>
      <c r="C12" s="4">
        <v>774498</v>
      </c>
      <c r="D12" s="4">
        <f t="shared" si="0"/>
        <v>455024.96915574878</v>
      </c>
    </row>
    <row r="13" spans="1:10">
      <c r="A13" s="1"/>
      <c r="B13" s="1" t="s">
        <v>10</v>
      </c>
      <c r="C13" s="4">
        <v>2567120</v>
      </c>
      <c r="D13" s="4">
        <f t="shared" si="0"/>
        <v>1508207.5083720111</v>
      </c>
    </row>
    <row r="14" spans="1:10">
      <c r="A14" s="1"/>
      <c r="B14" s="1" t="s">
        <v>11</v>
      </c>
      <c r="C14" s="4">
        <f>(1340283-1082688)</f>
        <v>257595</v>
      </c>
      <c r="D14" s="4">
        <f t="shared" si="0"/>
        <v>151339.52176722873</v>
      </c>
    </row>
    <row r="15" spans="1:10">
      <c r="A15" s="1"/>
      <c r="B15" s="1" t="s">
        <v>12</v>
      </c>
      <c r="C15" s="4">
        <f>965458+2152813</f>
        <v>3118271</v>
      </c>
      <c r="D15" s="4">
        <f t="shared" si="0"/>
        <v>1832013.9827272194</v>
      </c>
    </row>
    <row r="16" spans="1:10">
      <c r="A16" s="3" t="s">
        <v>13</v>
      </c>
      <c r="B16" s="1"/>
      <c r="C16" s="5">
        <f>SUM(C7:C15)</f>
        <v>927943107</v>
      </c>
      <c r="D16" s="5">
        <f>SUM(D7:D15)</f>
        <v>545175434.46331</v>
      </c>
      <c r="E16" s="12"/>
    </row>
    <row r="17" spans="1:4">
      <c r="A17" s="1"/>
      <c r="B17" s="1"/>
      <c r="C17" s="4"/>
      <c r="D17" s="4"/>
    </row>
    <row r="18" spans="1:4">
      <c r="A18" s="3" t="s">
        <v>14</v>
      </c>
      <c r="B18" s="1"/>
      <c r="C18" s="4"/>
      <c r="D18" s="4"/>
    </row>
    <row r="19" spans="1:4">
      <c r="A19" s="6" t="s">
        <v>15</v>
      </c>
      <c r="B19" s="1"/>
      <c r="C19" s="4"/>
      <c r="D19" s="4"/>
    </row>
    <row r="20" spans="1:4">
      <c r="A20" s="1"/>
      <c r="B20" s="1" t="s">
        <v>16</v>
      </c>
      <c r="C20" s="4">
        <v>231710119</v>
      </c>
      <c r="D20" s="4">
        <f>C20/1.7021</f>
        <v>136131907.05598965</v>
      </c>
    </row>
    <row r="21" spans="1:4">
      <c r="A21" s="1"/>
      <c r="B21" s="1" t="s">
        <v>17</v>
      </c>
      <c r="C21" s="4">
        <v>611640225</v>
      </c>
      <c r="D21" s="4">
        <f>C21/1.7021</f>
        <v>359344471.53516245</v>
      </c>
    </row>
    <row r="22" spans="1:4">
      <c r="A22" s="1"/>
      <c r="B22" s="1" t="s">
        <v>18</v>
      </c>
      <c r="C22" s="4">
        <f>145235+1380884+527485+1340508</f>
        <v>3394112</v>
      </c>
      <c r="D22" s="4">
        <f>C22/1.7021</f>
        <v>1994073.2036895601</v>
      </c>
    </row>
    <row r="23" spans="1:4">
      <c r="A23" s="7" t="s">
        <v>19</v>
      </c>
      <c r="B23" s="1"/>
      <c r="C23" s="5">
        <f>SUM(C20:C22)</f>
        <v>846744456</v>
      </c>
      <c r="D23" s="5">
        <f>SUM(D20:D22)</f>
        <v>497470451.79484165</v>
      </c>
    </row>
    <row r="24" spans="1:4">
      <c r="A24" s="1"/>
      <c r="B24" s="1"/>
      <c r="C24" s="4"/>
      <c r="D24" s="4"/>
    </row>
    <row r="25" spans="1:4">
      <c r="A25" s="3" t="s">
        <v>20</v>
      </c>
      <c r="B25" s="1" t="s">
        <v>21</v>
      </c>
      <c r="C25" s="4"/>
      <c r="D25" s="4"/>
    </row>
    <row r="26" spans="1:4">
      <c r="A26" s="6" t="s">
        <v>22</v>
      </c>
      <c r="B26" s="1"/>
      <c r="C26" s="4"/>
      <c r="D26" s="4"/>
    </row>
    <row r="27" spans="1:4">
      <c r="A27" s="1"/>
      <c r="B27" s="1" t="s">
        <v>23</v>
      </c>
      <c r="C27" s="4">
        <v>60000000</v>
      </c>
      <c r="D27" s="4">
        <f>C27/1.7021</f>
        <v>35250572.821808353</v>
      </c>
    </row>
    <row r="28" spans="1:4">
      <c r="A28" s="1"/>
      <c r="B28" s="1" t="s">
        <v>24</v>
      </c>
      <c r="C28" s="4">
        <f>16957675+4240976</f>
        <v>21198651</v>
      </c>
      <c r="D28" s="4">
        <f>C28/1.7021</f>
        <v>12454409.846660009</v>
      </c>
    </row>
    <row r="29" spans="1:4">
      <c r="A29" s="3" t="s">
        <v>25</v>
      </c>
      <c r="B29" s="3"/>
      <c r="C29" s="5">
        <f>C27+C28</f>
        <v>81198651</v>
      </c>
      <c r="D29" s="5">
        <f>D27+D28</f>
        <v>47704982.668468364</v>
      </c>
    </row>
    <row r="30" spans="1:4">
      <c r="A30" s="1"/>
      <c r="B30" s="1"/>
      <c r="C30" s="4"/>
      <c r="D30" s="4"/>
    </row>
    <row r="31" spans="1:4">
      <c r="A31" s="3" t="s">
        <v>26</v>
      </c>
      <c r="B31" s="1"/>
      <c r="C31" s="5">
        <f>C29+C23</f>
        <v>927943107</v>
      </c>
      <c r="D31" s="5">
        <f>D29+D23</f>
        <v>545175434.46331</v>
      </c>
    </row>
    <row r="32" spans="1:4">
      <c r="C32" s="11"/>
      <c r="D32" s="11"/>
    </row>
    <row r="33" spans="3:4">
      <c r="C33" s="11"/>
      <c r="D33" s="11"/>
    </row>
  </sheetData>
  <mergeCells count="4">
    <mergeCell ref="A2:D2"/>
    <mergeCell ref="A1:D1"/>
    <mergeCell ref="A4:B4"/>
    <mergeCell ref="A3:D3"/>
  </mergeCells>
  <pageMargins left="0.46" right="0.1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Balans</vt:lpstr>
      <vt:lpstr>Balans!Print_Area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Sarvan Mikayilov</dc:creator>
  <cp:lastModifiedBy>Sarvan Mikayilov</cp:lastModifiedBy>
  <cp:lastPrinted>2017-04-27T06:03:57Z</cp:lastPrinted>
  <dcterms:created xsi:type="dcterms:W3CDTF">2015-02-02T05:50:07Z</dcterms:created>
  <dcterms:modified xsi:type="dcterms:W3CDTF">2017-09-14T06:26:18Z</dcterms:modified>
</cp:coreProperties>
</file>